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hitus- ja raudteeosakond\Transpordiosakond\09_Rail Baltica kontrollfunktsioon\Aruandlus\CEF PISM\Tööplaan ja maksetaotlus\"/>
    </mc:Choice>
  </mc:AlternateContent>
  <xr:revisionPtr revIDLastSave="0" documentId="13_ncr:1_{5FC3F52B-3EF5-4A7D-93F0-389293BE86D2}" xr6:coauthVersionLast="47" xr6:coauthVersionMax="47" xr10:uidLastSave="{00000000-0000-0000-0000-000000000000}"/>
  <bookViews>
    <workbookView xWindow="-28920" yWindow="-120" windowWidth="29040" windowHeight="15840" tabRatio="686" activeTab="2" xr2:uid="{E78BC044-854A-4B50-936A-13A670D169A2}"/>
  </bookViews>
  <sheets>
    <sheet name="Tegevusaruanne 2024 I pa" sheetId="4" r:id="rId1"/>
    <sheet name="Finantsaruanne" sheetId="7" r:id="rId2"/>
    <sheet name="2024 II pa tööplaa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7" l="1"/>
  <c r="D28" i="7"/>
  <c r="D26" i="7"/>
  <c r="F19" i="4" l="1"/>
  <c r="F20" i="4"/>
  <c r="F21" i="4"/>
  <c r="F22" i="4"/>
  <c r="F8" i="4"/>
  <c r="F11" i="4"/>
  <c r="F7" i="4" l="1"/>
  <c r="F10" i="4"/>
  <c r="F12" i="4"/>
  <c r="F13" i="4"/>
  <c r="H7" i="7" l="1"/>
  <c r="H6" i="7"/>
  <c r="H5" i="7"/>
  <c r="H9" i="7" l="1"/>
</calcChain>
</file>

<file path=xl/sharedStrings.xml><?xml version="1.0" encoding="utf-8"?>
<sst xmlns="http://schemas.openxmlformats.org/spreadsheetml/2006/main" count="140" uniqueCount="79">
  <si>
    <t>Kokku</t>
  </si>
  <si>
    <t>(allkirjastatud digitaalselt)</t>
  </si>
  <si>
    <t>Menetlused</t>
  </si>
  <si>
    <t>Menetluse liik</t>
  </si>
  <si>
    <t>Kavandatud</t>
  </si>
  <si>
    <t>Projekteerimistingimuste väljastamine</t>
  </si>
  <si>
    <t>KMH algatamine</t>
  </si>
  <si>
    <t>Projektijuhtimine</t>
  </si>
  <si>
    <t>Tegevused</t>
  </si>
  <si>
    <t>Avalikel aruteludel osalemine</t>
  </si>
  <si>
    <t>EE töögrupid</t>
  </si>
  <si>
    <t>RBR töögrupid</t>
  </si>
  <si>
    <t>Kommentaarid</t>
  </si>
  <si>
    <t>Vastavalt 11.03.19 allkirjastatud koostöökokkuleppele nr 24.5-6/19-0095/1278</t>
  </si>
  <si>
    <t>Peamiste menetluste kirjeldus, peamised esinenud probleemid</t>
  </si>
  <si>
    <t>Tööplaani täitmine, %</t>
  </si>
  <si>
    <t>Protsesside arendamine</t>
  </si>
  <si>
    <t>Jooksev infovahetus</t>
  </si>
  <si>
    <t>Kuu</t>
  </si>
  <si>
    <t>jaanuar</t>
  </si>
  <si>
    <t>veebruar</t>
  </si>
  <si>
    <t>märts</t>
  </si>
  <si>
    <t>aprill</t>
  </si>
  <si>
    <t>mai</t>
  </si>
  <si>
    <t>juuni</t>
  </si>
  <si>
    <t>Töötuskindlustusmakse</t>
  </si>
  <si>
    <t>Kulutüüp</t>
  </si>
  <si>
    <t>Palgakulud</t>
  </si>
  <si>
    <t>Sotsiaalmaks</t>
  </si>
  <si>
    <t>Töötuskindlustusmaksed</t>
  </si>
  <si>
    <t>KOKKU</t>
  </si>
  <si>
    <t>KMH eelhinnangu menetlemine</t>
  </si>
  <si>
    <t>Sundvalduse seadmine</t>
  </si>
  <si>
    <t>Ehitamise alustamise teatis</t>
  </si>
  <si>
    <t>KMH aruanne</t>
  </si>
  <si>
    <t>KMH programm</t>
  </si>
  <si>
    <t>Projekteerimistingimuste väljastamine (rajatiste arv)</t>
  </si>
  <si>
    <t xml:space="preserve">Alustatud </t>
  </si>
  <si>
    <t xml:space="preserve">Lõpetatud </t>
  </si>
  <si>
    <t>Iganädalane Steering ja Technical Reference Group, arutelud RBE ja RBR-ga</t>
  </si>
  <si>
    <t xml:space="preserve"> </t>
  </si>
  <si>
    <t>KMH nõuetele vastavaks tunnistamine</t>
  </si>
  <si>
    <t>Loamenetluste protsessid, protsesside haldusvahend (GIS lahendus haldamaks, kuhu mis luba väljastatud on), tundliku informatsiooni menetlemine ja hoiustamine, EU KTK-dega seonduvad teemad, sundvalduste seadmine, seaduste muudatused</t>
  </si>
  <si>
    <t>Keskkonnamõju eelhinnangu menetlemine</t>
  </si>
  <si>
    <t>KMH aruande nõuetele vastavaks tunnistamine</t>
  </si>
  <si>
    <t>Teostatud</t>
  </si>
  <si>
    <t>Uues ehitisregistris ehitamise alustamise teatised kantakse automaatselt registrisse</t>
  </si>
  <si>
    <t>Jooksev infovahetus MKM-ga, TRAM-ga, KKA-ga, Maa-ametiga</t>
  </si>
  <si>
    <t>Tööplaani täitmine %</t>
  </si>
  <si>
    <t>Valdavalt projekteerimistingimuste arutelud ning projekti tutvustamistega seotud arutelud</t>
  </si>
  <si>
    <t>Oleneb projekti vajadusest, tehnovõrkude ehitamise vajadusest ning maade omandamise ulatusest</t>
  </si>
  <si>
    <t>Majandamiskulud</t>
  </si>
  <si>
    <t>Tegevusaruanne 2024 I poolaasta</t>
  </si>
  <si>
    <t>Ehitusluba/ehitusteatis (rajatiste arv)</t>
  </si>
  <si>
    <t>Kasutusluba/kasutusteatis (rajatiste arv)</t>
  </si>
  <si>
    <t>RB töögrupid</t>
  </si>
  <si>
    <t>Kristi Talving</t>
  </si>
  <si>
    <t xml:space="preserve">peadirektor </t>
  </si>
  <si>
    <t>Kavandatud kogu 2024 aasta kohta</t>
  </si>
  <si>
    <t>Tööplaanis rajatiste menetlusi kogu 2024 aasta kohta</t>
  </si>
  <si>
    <t>2. lõik Soodevahe-Muuga ning 7. lõik Tootsi-Pärnu endiselt arendajal töös</t>
  </si>
  <si>
    <t>Soodevahe laoplatsi KMH eelhinnang</t>
  </si>
  <si>
    <t>9. lõigu KMH algatamine kehtivas RB planeeringu osas "Kabli - Eesti Vabariigi ja Läti Vabariigi piir"</t>
  </si>
  <si>
    <t>Mitmel juhul käivad maaomanikega läbirääkimised, kindel vajadus pole teada, mõnikord sõltub ka ehitustehnilistest lahendustest</t>
  </si>
  <si>
    <t>Finantsaruanne 2024 I poolaasta</t>
  </si>
  <si>
    <t>Muuga kaubajaama alal kaalutakse KMH algatamise vajalikkust</t>
  </si>
  <si>
    <t>Valdavalt KMH ja projekteerimistingimuste arutelud. Kohalike peatuste DP-de arutelud, KMH 2. lõik arutelu</t>
  </si>
  <si>
    <t>Steering ja Technical Reference Group, arutelud RBE ja RBR-ga, CCS ja ERTMS teemalised arutelud RBR-ga.</t>
  </si>
  <si>
    <t>2. lõik "Soodevahe-Muuga"</t>
  </si>
  <si>
    <t>Muuga 1520 rajatised RB-ga seonduvalt</t>
  </si>
  <si>
    <t>Kuna KMH-d on nõuetele vastavaks tunnistatud, siis eelhinnanguid ei prognoosi</t>
  </si>
  <si>
    <t>koostamisel 9. lõigu programm "Kabli - Eesti Vabariigi ja Läti Vabariigi piir", jääb tõenäoliselt 2025. aastasse</t>
  </si>
  <si>
    <t>7. lõik "Tootsi-Pärnu" parandatud aruande esitamine ja tõenäoliselt avalikustamise tähtaja pikendamine</t>
  </si>
  <si>
    <r>
      <t xml:space="preserve">Periood: </t>
    </r>
    <r>
      <rPr>
        <b/>
        <sz val="12"/>
        <color theme="1"/>
        <rFont val="Times New Roman"/>
        <family val="1"/>
        <charset val="186"/>
      </rPr>
      <t>2024</t>
    </r>
    <r>
      <rPr>
        <sz val="12"/>
        <color theme="1"/>
        <rFont val="Times New Roman"/>
        <family val="1"/>
        <charset val="186"/>
      </rPr>
      <t xml:space="preserve"> II poolaasta</t>
    </r>
  </si>
  <si>
    <t>oleneb ehitiste valmimisest</t>
  </si>
  <si>
    <t>Peamiselt tehnovõrgud, RB-st tingitud 1520 rajatiste ümberehitamised.</t>
  </si>
  <si>
    <t>Põhitrassi ehitusloa taotlustele ( ca 106 km) edukalt ehitusload väljastatud</t>
  </si>
  <si>
    <t>EUR</t>
  </si>
  <si>
    <t>Loomaläbipääsudega seotud lahendused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</si>
</sst>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color rgb="FF000000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0" xfId="0" applyFont="1"/>
    <xf numFmtId="0" fontId="3" fillId="0" borderId="4" xfId="0" applyFont="1" applyBorder="1"/>
    <xf numFmtId="0" fontId="3" fillId="0" borderId="3" xfId="0" applyFont="1" applyBorder="1"/>
    <xf numFmtId="0" fontId="3" fillId="0" borderId="5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3" borderId="0" xfId="1" applyFont="1" applyFill="1" applyBorder="1" applyAlignment="1">
      <alignment horizontal="left"/>
    </xf>
    <xf numFmtId="49" fontId="4" fillId="4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/>
    </xf>
    <xf numFmtId="4" fontId="5" fillId="0" borderId="1" xfId="1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2" xfId="0" applyFont="1" applyFill="1" applyBorder="1"/>
    <xf numFmtId="9" fontId="6" fillId="0" borderId="1" xfId="0" applyNumberFormat="1" applyFont="1" applyFill="1" applyBorder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9" fontId="6" fillId="0" borderId="0" xfId="0" applyNumberFormat="1" applyFont="1" applyFill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2" borderId="2" xfId="0" applyFont="1" applyFill="1" applyBorder="1" applyAlignment="1">
      <alignment wrapText="1"/>
    </xf>
    <xf numFmtId="9" fontId="6" fillId="2" borderId="1" xfId="0" applyNumberFormat="1" applyFont="1" applyFill="1" applyBorder="1" applyAlignment="1">
      <alignment wrapText="1"/>
    </xf>
    <xf numFmtId="0" fontId="1" fillId="0" borderId="6" xfId="0" applyFont="1" applyFill="1" applyBorder="1"/>
    <xf numFmtId="0" fontId="1" fillId="0" borderId="7" xfId="0" applyFont="1" applyFill="1" applyBorder="1"/>
    <xf numFmtId="0" fontId="3" fillId="0" borderId="4" xfId="0" applyFont="1" applyBorder="1" applyAlignment="1">
      <alignment wrapText="1"/>
    </xf>
    <xf numFmtId="9" fontId="6" fillId="0" borderId="2" xfId="0" applyNumberFormat="1" applyFont="1" applyFill="1" applyBorder="1" applyAlignment="1">
      <alignment wrapText="1"/>
    </xf>
    <xf numFmtId="9" fontId="7" fillId="0" borderId="3" xfId="0" applyNumberFormat="1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1" fillId="0" borderId="11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9" fontId="6" fillId="0" borderId="13" xfId="0" applyNumberFormat="1" applyFont="1" applyFill="1" applyBorder="1" applyAlignment="1">
      <alignment wrapText="1"/>
    </xf>
    <xf numFmtId="0" fontId="1" fillId="0" borderId="14" xfId="0" applyFont="1" applyBorder="1" applyAlignment="1">
      <alignment horizontal="left" wrapText="1"/>
    </xf>
    <xf numFmtId="0" fontId="1" fillId="0" borderId="8" xfId="0" applyFont="1" applyBorder="1"/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4" xfId="0" applyFont="1" applyBorder="1" applyAlignment="1">
      <alignment wrapText="1"/>
    </xf>
    <xf numFmtId="2" fontId="1" fillId="0" borderId="1" xfId="0" applyNumberFormat="1" applyFont="1" applyBorder="1"/>
    <xf numFmtId="4" fontId="1" fillId="0" borderId="0" xfId="0" applyNumberFormat="1" applyFont="1"/>
    <xf numFmtId="0" fontId="1" fillId="0" borderId="2" xfId="0" applyFont="1" applyFill="1" applyBorder="1" applyAlignment="1">
      <alignment wrapText="1"/>
    </xf>
    <xf numFmtId="4" fontId="1" fillId="0" borderId="11" xfId="0" applyNumberFormat="1" applyFont="1" applyBorder="1"/>
    <xf numFmtId="4" fontId="1" fillId="0" borderId="9" xfId="0" applyNumberFormat="1" applyFont="1" applyBorder="1"/>
    <xf numFmtId="0" fontId="3" fillId="0" borderId="16" xfId="0" applyFont="1" applyBorder="1"/>
    <xf numFmtId="0" fontId="3" fillId="0" borderId="17" xfId="0" applyFont="1" applyBorder="1"/>
    <xf numFmtId="0" fontId="1" fillId="0" borderId="18" xfId="0" applyFont="1" applyBorder="1"/>
    <xf numFmtId="4" fontId="1" fillId="0" borderId="19" xfId="0" applyNumberFormat="1" applyFont="1" applyBorder="1"/>
    <xf numFmtId="4" fontId="3" fillId="0" borderId="17" xfId="0" applyNumberFormat="1" applyFont="1" applyBorder="1"/>
  </cellXfs>
  <cellStyles count="2">
    <cellStyle name="Normaallaad" xfId="0" builtinId="0"/>
    <cellStyle name="Normaallaad 2" xfId="1" xr:uid="{E2A11B74-52AA-4364-99A3-744D3279E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5942-C2A2-47BB-B3F6-7818290B4C13}">
  <dimension ref="B2:G30"/>
  <sheetViews>
    <sheetView zoomScale="85" zoomScaleNormal="85" workbookViewId="0">
      <selection activeCell="L12" sqref="L12"/>
    </sheetView>
  </sheetViews>
  <sheetFormatPr defaultColWidth="9.109375" defaultRowHeight="15.6" x14ac:dyDescent="0.3"/>
  <cols>
    <col min="1" max="1" width="9.109375" style="2"/>
    <col min="2" max="2" width="44" style="2" customWidth="1"/>
    <col min="3" max="3" width="15.5546875" style="2" customWidth="1"/>
    <col min="4" max="4" width="16.33203125" style="2" customWidth="1"/>
    <col min="5" max="5" width="18.44140625" style="18" customWidth="1"/>
    <col min="6" max="6" width="16.33203125" style="2" customWidth="1"/>
    <col min="7" max="7" width="63.21875" style="2" customWidth="1"/>
    <col min="8" max="16384" width="9.109375" style="2"/>
  </cols>
  <sheetData>
    <row r="2" spans="2:7" x14ac:dyDescent="0.3">
      <c r="B2" s="3" t="s">
        <v>52</v>
      </c>
    </row>
    <row r="3" spans="2:7" x14ac:dyDescent="0.3">
      <c r="F3" s="2" t="s">
        <v>40</v>
      </c>
    </row>
    <row r="4" spans="2:7" x14ac:dyDescent="0.3">
      <c r="B4" s="18" t="s">
        <v>13</v>
      </c>
      <c r="C4" s="18"/>
      <c r="D4" s="18"/>
    </row>
    <row r="5" spans="2:7" ht="16.2" thickBot="1" x14ac:dyDescent="0.35"/>
    <row r="6" spans="2:7" ht="63" thickBot="1" x14ac:dyDescent="0.35">
      <c r="B6" s="15" t="s">
        <v>3</v>
      </c>
      <c r="C6" s="16" t="s">
        <v>37</v>
      </c>
      <c r="D6" s="16" t="s">
        <v>38</v>
      </c>
      <c r="E6" s="19" t="s">
        <v>59</v>
      </c>
      <c r="F6" s="16" t="s">
        <v>15</v>
      </c>
      <c r="G6" s="16" t="s">
        <v>14</v>
      </c>
    </row>
    <row r="7" spans="2:7" ht="31.2" x14ac:dyDescent="0.3">
      <c r="B7" s="35" t="s">
        <v>36</v>
      </c>
      <c r="C7" s="28">
        <v>2</v>
      </c>
      <c r="D7" s="28">
        <v>5</v>
      </c>
      <c r="E7" s="28">
        <v>5</v>
      </c>
      <c r="F7" s="29">
        <f t="shared" ref="F7:F12" si="0">D7/E7</f>
        <v>1</v>
      </c>
      <c r="G7" s="36" t="s">
        <v>78</v>
      </c>
    </row>
    <row r="8" spans="2:7" x14ac:dyDescent="0.3">
      <c r="B8" s="37" t="s">
        <v>43</v>
      </c>
      <c r="C8" s="17">
        <v>3</v>
      </c>
      <c r="D8" s="17">
        <v>1</v>
      </c>
      <c r="E8" s="17">
        <v>1</v>
      </c>
      <c r="F8" s="22">
        <f t="shared" si="0"/>
        <v>1</v>
      </c>
      <c r="G8" s="38" t="s">
        <v>61</v>
      </c>
    </row>
    <row r="9" spans="2:7" ht="31.2" x14ac:dyDescent="0.3">
      <c r="B9" s="37" t="s">
        <v>6</v>
      </c>
      <c r="C9" s="17">
        <v>1</v>
      </c>
      <c r="D9" s="17">
        <v>1</v>
      </c>
      <c r="E9" s="17">
        <v>0</v>
      </c>
      <c r="F9" s="22">
        <v>1</v>
      </c>
      <c r="G9" s="38" t="s">
        <v>62</v>
      </c>
    </row>
    <row r="10" spans="2:7" ht="31.2" x14ac:dyDescent="0.3">
      <c r="B10" s="37" t="s">
        <v>44</v>
      </c>
      <c r="C10" s="17">
        <v>0</v>
      </c>
      <c r="D10" s="17">
        <v>0</v>
      </c>
      <c r="E10" s="17">
        <v>2</v>
      </c>
      <c r="F10" s="22">
        <f t="shared" si="0"/>
        <v>0</v>
      </c>
      <c r="G10" s="39" t="s">
        <v>60</v>
      </c>
    </row>
    <row r="11" spans="2:7" ht="31.2" x14ac:dyDescent="0.3">
      <c r="B11" s="9" t="s">
        <v>53</v>
      </c>
      <c r="C11" s="17">
        <v>460</v>
      </c>
      <c r="D11" s="17">
        <v>597</v>
      </c>
      <c r="E11" s="17">
        <v>400</v>
      </c>
      <c r="F11" s="22">
        <f t="shared" si="0"/>
        <v>1.4924999999999999</v>
      </c>
      <c r="G11" s="39" t="s">
        <v>76</v>
      </c>
    </row>
    <row r="12" spans="2:7" x14ac:dyDescent="0.3">
      <c r="B12" s="9" t="s">
        <v>54</v>
      </c>
      <c r="C12" s="17">
        <v>2</v>
      </c>
      <c r="D12" s="17">
        <v>4</v>
      </c>
      <c r="E12" s="17">
        <v>40</v>
      </c>
      <c r="F12" s="22">
        <f t="shared" si="0"/>
        <v>0.1</v>
      </c>
      <c r="G12" s="39"/>
    </row>
    <row r="13" spans="2:7" ht="31.8" thickBot="1" x14ac:dyDescent="0.35">
      <c r="B13" s="40" t="s">
        <v>32</v>
      </c>
      <c r="C13" s="41">
        <v>2</v>
      </c>
      <c r="D13" s="41">
        <v>3</v>
      </c>
      <c r="E13" s="41">
        <v>30</v>
      </c>
      <c r="F13" s="42">
        <f>D13/E13</f>
        <v>0.1</v>
      </c>
      <c r="G13" s="43" t="s">
        <v>63</v>
      </c>
    </row>
    <row r="14" spans="2:7" x14ac:dyDescent="0.3">
      <c r="B14" s="27"/>
      <c r="C14" s="24"/>
      <c r="D14" s="24"/>
      <c r="E14" s="24"/>
      <c r="F14" s="25"/>
      <c r="G14" s="26"/>
    </row>
    <row r="15" spans="2:7" x14ac:dyDescent="0.3">
      <c r="B15" s="27"/>
      <c r="C15" s="24"/>
      <c r="D15" s="24"/>
      <c r="E15" s="24"/>
      <c r="F15" s="25"/>
      <c r="G15" s="26"/>
    </row>
    <row r="16" spans="2:7" x14ac:dyDescent="0.3">
      <c r="B16" s="3" t="s">
        <v>7</v>
      </c>
      <c r="C16" s="24"/>
      <c r="D16" s="24"/>
      <c r="E16" s="24"/>
      <c r="F16" s="25"/>
      <c r="G16" s="26"/>
    </row>
    <row r="17" spans="2:7" ht="16.2" thickBot="1" x14ac:dyDescent="0.35">
      <c r="B17" s="3"/>
      <c r="C17" s="24"/>
      <c r="D17" s="24"/>
      <c r="E17" s="24"/>
      <c r="F17" s="25"/>
      <c r="G17" s="26"/>
    </row>
    <row r="18" spans="2:7" ht="31.8" thickBot="1" x14ac:dyDescent="0.35">
      <c r="B18" s="4" t="s">
        <v>8</v>
      </c>
      <c r="C18" s="5" t="s">
        <v>4</v>
      </c>
      <c r="D18" s="5" t="s">
        <v>45</v>
      </c>
      <c r="E18" s="32" t="s">
        <v>58</v>
      </c>
      <c r="F18" s="34" t="s">
        <v>48</v>
      </c>
      <c r="G18" s="5" t="s">
        <v>12</v>
      </c>
    </row>
    <row r="19" spans="2:7" ht="31.2" x14ac:dyDescent="0.3">
      <c r="B19" s="44" t="s">
        <v>9</v>
      </c>
      <c r="C19" s="21">
        <v>1</v>
      </c>
      <c r="D19" s="21">
        <v>1</v>
      </c>
      <c r="E19" s="30">
        <v>3</v>
      </c>
      <c r="F19" s="33">
        <f t="shared" ref="F19:F22" si="1">D19/E19</f>
        <v>0.33333333333333331</v>
      </c>
      <c r="G19" s="45" t="s">
        <v>66</v>
      </c>
    </row>
    <row r="20" spans="2:7" x14ac:dyDescent="0.3">
      <c r="B20" s="46" t="s">
        <v>10</v>
      </c>
      <c r="C20" s="20">
        <v>20</v>
      </c>
      <c r="D20" s="20">
        <v>20</v>
      </c>
      <c r="E20" s="31">
        <v>40</v>
      </c>
      <c r="F20" s="22">
        <f t="shared" si="1"/>
        <v>0.5</v>
      </c>
      <c r="G20" s="47" t="s">
        <v>47</v>
      </c>
    </row>
    <row r="21" spans="2:7" ht="31.2" x14ac:dyDescent="0.3">
      <c r="B21" s="46" t="s">
        <v>55</v>
      </c>
      <c r="C21" s="20">
        <v>25</v>
      </c>
      <c r="D21" s="20">
        <v>25</v>
      </c>
      <c r="E21" s="31">
        <v>50</v>
      </c>
      <c r="F21" s="22">
        <f t="shared" si="1"/>
        <v>0.5</v>
      </c>
      <c r="G21" s="48" t="s">
        <v>67</v>
      </c>
    </row>
    <row r="22" spans="2:7" ht="63" thickBot="1" x14ac:dyDescent="0.35">
      <c r="B22" s="49" t="s">
        <v>16</v>
      </c>
      <c r="C22" s="50">
        <v>4</v>
      </c>
      <c r="D22" s="50">
        <v>4</v>
      </c>
      <c r="E22" s="51">
        <v>8</v>
      </c>
      <c r="F22" s="42">
        <f t="shared" si="1"/>
        <v>0.5</v>
      </c>
      <c r="G22" s="52" t="s">
        <v>42</v>
      </c>
    </row>
    <row r="23" spans="2:7" x14ac:dyDescent="0.3">
      <c r="B23" s="23"/>
      <c r="C23" s="24"/>
      <c r="D23" s="24"/>
      <c r="E23" s="24"/>
      <c r="F23" s="25"/>
      <c r="G23" s="26"/>
    </row>
    <row r="24" spans="2:7" x14ac:dyDescent="0.3">
      <c r="B24" s="23"/>
      <c r="C24" s="24"/>
      <c r="D24" s="24"/>
      <c r="E24" s="24"/>
      <c r="F24" s="25"/>
      <c r="G24" s="26"/>
    </row>
    <row r="25" spans="2:7" x14ac:dyDescent="0.3">
      <c r="B25" s="23"/>
      <c r="C25" s="24"/>
      <c r="D25" s="24"/>
      <c r="E25" s="24"/>
      <c r="F25" s="25"/>
      <c r="G25" s="26"/>
    </row>
    <row r="28" spans="2:7" x14ac:dyDescent="0.3">
      <c r="B28" s="1" t="s">
        <v>56</v>
      </c>
    </row>
    <row r="29" spans="2:7" x14ac:dyDescent="0.3">
      <c r="B29" s="1" t="s">
        <v>57</v>
      </c>
    </row>
    <row r="30" spans="2:7" x14ac:dyDescent="0.3">
      <c r="B30" s="1" t="s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F7C8-E727-4CEC-82B7-C933A0AE7187}">
  <dimension ref="B2:I33"/>
  <sheetViews>
    <sheetView workbookViewId="0">
      <selection activeCell="F12" sqref="F12"/>
    </sheetView>
  </sheetViews>
  <sheetFormatPr defaultColWidth="9.109375" defaultRowHeight="15.6" x14ac:dyDescent="0.3"/>
  <cols>
    <col min="1" max="1" width="9.109375" style="2"/>
    <col min="2" max="2" width="32.33203125" style="2" customWidth="1"/>
    <col min="3" max="3" width="12.33203125" style="2" customWidth="1"/>
    <col min="4" max="4" width="16.5546875" style="2" customWidth="1"/>
    <col min="5" max="6" width="9.109375" style="2"/>
    <col min="7" max="7" width="23.44140625" style="2" bestFit="1" customWidth="1"/>
    <col min="8" max="8" width="12.77734375" style="2" customWidth="1"/>
    <col min="9" max="9" width="11" style="2" bestFit="1" customWidth="1"/>
    <col min="10" max="16384" width="9.109375" style="2"/>
  </cols>
  <sheetData>
    <row r="2" spans="2:9" x14ac:dyDescent="0.3">
      <c r="B2" s="11" t="s">
        <v>64</v>
      </c>
    </row>
    <row r="3" spans="2:9" ht="16.2" thickBot="1" x14ac:dyDescent="0.35"/>
    <row r="4" spans="2:9" ht="16.2" thickBot="1" x14ac:dyDescent="0.35">
      <c r="G4" s="58" t="s">
        <v>0</v>
      </c>
      <c r="H4" s="59" t="s">
        <v>77</v>
      </c>
    </row>
    <row r="5" spans="2:9" x14ac:dyDescent="0.3">
      <c r="B5" s="12" t="s">
        <v>26</v>
      </c>
      <c r="C5" s="12" t="s">
        <v>18</v>
      </c>
      <c r="D5" s="12" t="s">
        <v>77</v>
      </c>
      <c r="G5" s="44" t="s">
        <v>27</v>
      </c>
      <c r="H5" s="57">
        <f>SUM(D6:D11)</f>
        <v>115191.69</v>
      </c>
    </row>
    <row r="6" spans="2:9" x14ac:dyDescent="0.3">
      <c r="B6" s="13" t="s">
        <v>27</v>
      </c>
      <c r="C6" s="13" t="s">
        <v>19</v>
      </c>
      <c r="D6" s="14">
        <v>16354.1</v>
      </c>
      <c r="G6" s="46" t="s">
        <v>28</v>
      </c>
      <c r="H6" s="56">
        <f>SUM(D12:D17)</f>
        <v>38013.25</v>
      </c>
    </row>
    <row r="7" spans="2:9" x14ac:dyDescent="0.3">
      <c r="B7" s="13" t="s">
        <v>27</v>
      </c>
      <c r="C7" s="13" t="s">
        <v>20</v>
      </c>
      <c r="D7" s="14">
        <v>16095</v>
      </c>
      <c r="G7" s="46" t="s">
        <v>29</v>
      </c>
      <c r="H7" s="56">
        <f>SUM(D18:D23)</f>
        <v>921.5329999999999</v>
      </c>
      <c r="I7" s="54"/>
    </row>
    <row r="8" spans="2:9" ht="16.2" thickBot="1" x14ac:dyDescent="0.35">
      <c r="B8" s="13" t="s">
        <v>27</v>
      </c>
      <c r="C8" s="13" t="s">
        <v>21</v>
      </c>
      <c r="D8" s="14">
        <v>17330.2</v>
      </c>
      <c r="G8" s="60" t="s">
        <v>51</v>
      </c>
      <c r="H8" s="61">
        <f>D24+D25+D26+D27+D28</f>
        <v>2232.2199999999998</v>
      </c>
    </row>
    <row r="9" spans="2:9" ht="16.2" thickBot="1" x14ac:dyDescent="0.35">
      <c r="B9" s="13" t="s">
        <v>27</v>
      </c>
      <c r="C9" s="13" t="s">
        <v>22</v>
      </c>
      <c r="D9" s="14">
        <v>17345.440000000002</v>
      </c>
      <c r="G9" s="58" t="s">
        <v>30</v>
      </c>
      <c r="H9" s="62">
        <f>SUM(H5:H8)</f>
        <v>156358.693</v>
      </c>
    </row>
    <row r="10" spans="2:9" x14ac:dyDescent="0.3">
      <c r="B10" s="13" t="s">
        <v>27</v>
      </c>
      <c r="C10" s="13" t="s">
        <v>23</v>
      </c>
      <c r="D10" s="14">
        <v>19606.48</v>
      </c>
    </row>
    <row r="11" spans="2:9" x14ac:dyDescent="0.3">
      <c r="B11" s="13" t="s">
        <v>27</v>
      </c>
      <c r="C11" s="13" t="s">
        <v>24</v>
      </c>
      <c r="D11" s="14">
        <v>28460.47</v>
      </c>
    </row>
    <row r="12" spans="2:9" x14ac:dyDescent="0.3">
      <c r="B12" s="13" t="s">
        <v>28</v>
      </c>
      <c r="C12" s="13" t="s">
        <v>19</v>
      </c>
      <c r="D12" s="14">
        <v>5396.86</v>
      </c>
    </row>
    <row r="13" spans="2:9" x14ac:dyDescent="0.3">
      <c r="B13" s="13" t="s">
        <v>28</v>
      </c>
      <c r="C13" s="13" t="s">
        <v>20</v>
      </c>
      <c r="D13" s="14">
        <v>5311.35</v>
      </c>
    </row>
    <row r="14" spans="2:9" x14ac:dyDescent="0.3">
      <c r="B14" s="13" t="s">
        <v>28</v>
      </c>
      <c r="C14" s="13" t="s">
        <v>21</v>
      </c>
      <c r="D14" s="14">
        <v>5718.97</v>
      </c>
    </row>
    <row r="15" spans="2:9" x14ac:dyDescent="0.3">
      <c r="B15" s="13" t="s">
        <v>28</v>
      </c>
      <c r="C15" s="13" t="s">
        <v>22</v>
      </c>
      <c r="D15" s="14">
        <v>5724</v>
      </c>
    </row>
    <row r="16" spans="2:9" x14ac:dyDescent="0.3">
      <c r="B16" s="13" t="s">
        <v>28</v>
      </c>
      <c r="C16" s="13" t="s">
        <v>23</v>
      </c>
      <c r="D16" s="14">
        <v>6470.13</v>
      </c>
    </row>
    <row r="17" spans="2:4" x14ac:dyDescent="0.3">
      <c r="B17" s="13" t="s">
        <v>28</v>
      </c>
      <c r="C17" s="13" t="s">
        <v>24</v>
      </c>
      <c r="D17" s="14">
        <v>9391.94</v>
      </c>
    </row>
    <row r="18" spans="2:4" x14ac:dyDescent="0.3">
      <c r="B18" s="13" t="s">
        <v>25</v>
      </c>
      <c r="C18" s="13" t="s">
        <v>19</v>
      </c>
      <c r="D18" s="14">
        <v>130.833</v>
      </c>
    </row>
    <row r="19" spans="2:4" x14ac:dyDescent="0.3">
      <c r="B19" s="13" t="s">
        <v>25</v>
      </c>
      <c r="C19" s="13" t="s">
        <v>20</v>
      </c>
      <c r="D19" s="14">
        <v>128.76000000000002</v>
      </c>
    </row>
    <row r="20" spans="2:4" x14ac:dyDescent="0.3">
      <c r="B20" s="13" t="s">
        <v>25</v>
      </c>
      <c r="C20" s="13" t="s">
        <v>21</v>
      </c>
      <c r="D20" s="14">
        <v>138.63999999999999</v>
      </c>
    </row>
    <row r="21" spans="2:4" x14ac:dyDescent="0.3">
      <c r="B21" s="13" t="s">
        <v>25</v>
      </c>
      <c r="C21" s="13" t="s">
        <v>22</v>
      </c>
      <c r="D21" s="14">
        <v>138.76</v>
      </c>
    </row>
    <row r="22" spans="2:4" x14ac:dyDescent="0.3">
      <c r="B22" s="13" t="s">
        <v>25</v>
      </c>
      <c r="C22" s="13" t="s">
        <v>23</v>
      </c>
      <c r="D22" s="14">
        <v>156.85</v>
      </c>
    </row>
    <row r="23" spans="2:4" x14ac:dyDescent="0.3">
      <c r="B23" s="13" t="s">
        <v>25</v>
      </c>
      <c r="C23" s="13" t="s">
        <v>24</v>
      </c>
      <c r="D23" s="14">
        <v>227.69</v>
      </c>
    </row>
    <row r="24" spans="2:4" x14ac:dyDescent="0.3">
      <c r="B24" s="13" t="s">
        <v>51</v>
      </c>
      <c r="C24" s="13" t="s">
        <v>19</v>
      </c>
      <c r="D24" s="14">
        <v>387.96</v>
      </c>
    </row>
    <row r="25" spans="2:4" x14ac:dyDescent="0.3">
      <c r="B25" s="9" t="s">
        <v>51</v>
      </c>
      <c r="C25" s="9" t="s">
        <v>20</v>
      </c>
      <c r="D25" s="53">
        <v>412.36</v>
      </c>
    </row>
    <row r="26" spans="2:4" x14ac:dyDescent="0.3">
      <c r="B26" s="13" t="s">
        <v>51</v>
      </c>
      <c r="C26" s="13" t="s">
        <v>21</v>
      </c>
      <c r="D26" s="14">
        <f>279.38+122</f>
        <v>401.38</v>
      </c>
    </row>
    <row r="27" spans="2:4" x14ac:dyDescent="0.3">
      <c r="B27" s="9" t="s">
        <v>51</v>
      </c>
      <c r="C27" s="13" t="s">
        <v>23</v>
      </c>
      <c r="D27" s="14">
        <v>87</v>
      </c>
    </row>
    <row r="28" spans="2:4" x14ac:dyDescent="0.3">
      <c r="B28" s="13" t="s">
        <v>51</v>
      </c>
      <c r="C28" s="9" t="s">
        <v>24</v>
      </c>
      <c r="D28" s="53">
        <f>873.52+70</f>
        <v>943.52</v>
      </c>
    </row>
    <row r="30" spans="2:4" x14ac:dyDescent="0.3">
      <c r="B30" s="1"/>
    </row>
    <row r="31" spans="2:4" x14ac:dyDescent="0.3">
      <c r="B31" s="1" t="s">
        <v>56</v>
      </c>
    </row>
    <row r="32" spans="2:4" x14ac:dyDescent="0.3">
      <c r="B32" s="2" t="s">
        <v>57</v>
      </c>
    </row>
    <row r="33" spans="2:2" x14ac:dyDescent="0.3">
      <c r="B33" s="1" t="s">
        <v>1</v>
      </c>
    </row>
  </sheetData>
  <pageMargins left="0.7" right="0.7" top="0.75" bottom="0.75" header="0.3" footer="0.3"/>
  <pageSetup paperSize="9" orientation="portrait" r:id="rId1"/>
  <ignoredErrors>
    <ignoredError sqref="H5:H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2AB1-4187-425E-B916-CBBB11997D4F}">
  <dimension ref="B2:D29"/>
  <sheetViews>
    <sheetView tabSelected="1" workbookViewId="0">
      <selection activeCell="G16" sqref="G16"/>
    </sheetView>
  </sheetViews>
  <sheetFormatPr defaultColWidth="9.109375" defaultRowHeight="15.6" x14ac:dyDescent="0.3"/>
  <cols>
    <col min="1" max="1" width="9.109375" style="2"/>
    <col min="2" max="2" width="40.33203125" style="2" bestFit="1" customWidth="1"/>
    <col min="3" max="3" width="12.88671875" style="2" bestFit="1" customWidth="1"/>
    <col min="4" max="4" width="70" style="2" customWidth="1"/>
    <col min="5" max="16384" width="9.109375" style="2"/>
  </cols>
  <sheetData>
    <row r="2" spans="2:4" x14ac:dyDescent="0.3">
      <c r="B2" s="2" t="s">
        <v>73</v>
      </c>
    </row>
    <row r="4" spans="2:4" x14ac:dyDescent="0.3">
      <c r="B4" s="3" t="s">
        <v>2</v>
      </c>
    </row>
    <row r="5" spans="2:4" ht="16.2" thickBot="1" x14ac:dyDescent="0.35"/>
    <row r="6" spans="2:4" ht="16.2" thickBot="1" x14ac:dyDescent="0.35">
      <c r="B6" s="4" t="s">
        <v>3</v>
      </c>
      <c r="C6" s="5" t="s">
        <v>4</v>
      </c>
      <c r="D6" s="6" t="s">
        <v>12</v>
      </c>
    </row>
    <row r="7" spans="2:4" x14ac:dyDescent="0.3">
      <c r="B7" s="7" t="s">
        <v>5</v>
      </c>
      <c r="C7" s="21">
        <v>3</v>
      </c>
      <c r="D7" s="55" t="s">
        <v>69</v>
      </c>
    </row>
    <row r="8" spans="2:4" ht="19.8" customHeight="1" x14ac:dyDescent="0.3">
      <c r="B8" s="9" t="s">
        <v>31</v>
      </c>
      <c r="C8" s="20">
        <v>0</v>
      </c>
      <c r="D8" s="17" t="s">
        <v>70</v>
      </c>
    </row>
    <row r="9" spans="2:4" x14ac:dyDescent="0.3">
      <c r="B9" s="9" t="s">
        <v>6</v>
      </c>
      <c r="C9" s="20">
        <v>0</v>
      </c>
      <c r="D9" s="17" t="s">
        <v>65</v>
      </c>
    </row>
    <row r="10" spans="2:4" ht="31.2" x14ac:dyDescent="0.3">
      <c r="B10" s="9" t="s">
        <v>35</v>
      </c>
      <c r="C10" s="20">
        <v>0</v>
      </c>
      <c r="D10" s="17" t="s">
        <v>71</v>
      </c>
    </row>
    <row r="11" spans="2:4" ht="31.2" x14ac:dyDescent="0.3">
      <c r="B11" s="9" t="s">
        <v>34</v>
      </c>
      <c r="C11" s="20">
        <v>1</v>
      </c>
      <c r="D11" s="17" t="s">
        <v>72</v>
      </c>
    </row>
    <row r="12" spans="2:4" x14ac:dyDescent="0.3">
      <c r="B12" s="9" t="s">
        <v>41</v>
      </c>
      <c r="C12" s="20">
        <v>1</v>
      </c>
      <c r="D12" s="17" t="s">
        <v>68</v>
      </c>
    </row>
    <row r="13" spans="2:4" ht="31.2" x14ac:dyDescent="0.3">
      <c r="B13" s="9" t="s">
        <v>32</v>
      </c>
      <c r="C13" s="20">
        <v>3</v>
      </c>
      <c r="D13" s="17" t="s">
        <v>50</v>
      </c>
    </row>
    <row r="14" spans="2:4" x14ac:dyDescent="0.3">
      <c r="B14" s="9" t="s">
        <v>53</v>
      </c>
      <c r="C14" s="20">
        <v>60</v>
      </c>
      <c r="D14" s="17" t="s">
        <v>75</v>
      </c>
    </row>
    <row r="15" spans="2:4" ht="31.2" x14ac:dyDescent="0.3">
      <c r="B15" s="9" t="s">
        <v>33</v>
      </c>
      <c r="C15" s="20">
        <v>0</v>
      </c>
      <c r="D15" s="17" t="s">
        <v>46</v>
      </c>
    </row>
    <row r="16" spans="2:4" x14ac:dyDescent="0.3">
      <c r="B16" s="9" t="s">
        <v>54</v>
      </c>
      <c r="C16" s="20">
        <v>10</v>
      </c>
      <c r="D16" s="17" t="s">
        <v>74</v>
      </c>
    </row>
    <row r="18" spans="2:4" x14ac:dyDescent="0.3">
      <c r="B18" s="3" t="s">
        <v>7</v>
      </c>
    </row>
    <row r="19" spans="2:4" ht="16.2" thickBot="1" x14ac:dyDescent="0.35">
      <c r="B19" s="3"/>
    </row>
    <row r="20" spans="2:4" ht="16.2" thickBot="1" x14ac:dyDescent="0.35">
      <c r="B20" s="4" t="s">
        <v>8</v>
      </c>
      <c r="C20" s="5" t="s">
        <v>4</v>
      </c>
      <c r="D20" s="5" t="s">
        <v>12</v>
      </c>
    </row>
    <row r="21" spans="2:4" ht="31.2" x14ac:dyDescent="0.3">
      <c r="B21" s="7" t="s">
        <v>9</v>
      </c>
      <c r="C21" s="21">
        <v>2</v>
      </c>
      <c r="D21" s="8" t="s">
        <v>49</v>
      </c>
    </row>
    <row r="22" spans="2:4" x14ac:dyDescent="0.3">
      <c r="B22" s="9" t="s">
        <v>10</v>
      </c>
      <c r="C22" s="9">
        <v>20</v>
      </c>
      <c r="D22" s="9" t="s">
        <v>17</v>
      </c>
    </row>
    <row r="23" spans="2:4" x14ac:dyDescent="0.3">
      <c r="B23" s="9" t="s">
        <v>11</v>
      </c>
      <c r="C23" s="9">
        <v>25</v>
      </c>
      <c r="D23" s="9" t="s">
        <v>39</v>
      </c>
    </row>
    <row r="24" spans="2:4" ht="62.4" x14ac:dyDescent="0.3">
      <c r="B24" s="9" t="s">
        <v>16</v>
      </c>
      <c r="C24" s="20">
        <v>4</v>
      </c>
      <c r="D24" s="10" t="s">
        <v>42</v>
      </c>
    </row>
    <row r="26" spans="2:4" x14ac:dyDescent="0.3">
      <c r="B26" s="1"/>
    </row>
    <row r="27" spans="2:4" x14ac:dyDescent="0.3">
      <c r="B27" s="1" t="s">
        <v>56</v>
      </c>
    </row>
    <row r="28" spans="2:4" x14ac:dyDescent="0.3">
      <c r="B28" s="2" t="s">
        <v>57</v>
      </c>
    </row>
    <row r="29" spans="2:4" x14ac:dyDescent="0.3">
      <c r="B29" s="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Tegevusaruanne 2024 I pa</vt:lpstr>
      <vt:lpstr>Finantsaruanne</vt:lpstr>
      <vt:lpstr>2024 II pa tööplaan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 Simon</dc:creator>
  <cp:lastModifiedBy>Ene-Liis Bachmann-Bonfanti</cp:lastModifiedBy>
  <dcterms:created xsi:type="dcterms:W3CDTF">2019-12-06T04:53:52Z</dcterms:created>
  <dcterms:modified xsi:type="dcterms:W3CDTF">2024-07-24T10:35:42Z</dcterms:modified>
</cp:coreProperties>
</file>